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D:\Shoaib's data\DRC Sudan\D\DRC - Sudan\01. Procurements\2023\ITB\Tender Package ITB SDN-KRT-23-003 ES-CD\"/>
    </mc:Choice>
  </mc:AlternateContent>
  <xr:revisionPtr revIDLastSave="0" documentId="13_ncr:1_{53D77CB1-5C4C-451A-B03F-F34A2FD4DB9B}" xr6:coauthVersionLast="36" xr6:coauthVersionMax="47" xr10:uidLastSave="{00000000-0000-0000-0000-000000000000}"/>
  <bookViews>
    <workbookView xWindow="-110" yWindow="-110" windowWidth="19420" windowHeight="10300" xr2:uid="{00000000-000D-0000-FFFF-FFFF00000000}"/>
  </bookViews>
  <sheets>
    <sheet name="Annex A.1 Bid Form (Technical) " sheetId="1" r:id="rId1"/>
    <sheet name="Annex A.2  Bid Form (Financial)" sheetId="2" r:id="rId2"/>
  </sheets>
  <definedNames>
    <definedName name="_xlnm._FilterDatabase" localSheetId="0" hidden="1">'Annex A.1 Bid Form (Technical) '!$A$3:$M$12</definedName>
    <definedName name="_xlnm.Print_Area" localSheetId="0">'Annex A.1 Bid Form (Technical) '!$A$1:$L$25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2" l="1"/>
  <c r="G9" i="2" l="1"/>
  <c r="B12" i="2"/>
  <c r="B11" i="2"/>
  <c r="B10" i="2"/>
  <c r="B9" i="2"/>
  <c r="B8" i="2"/>
  <c r="B7" i="2"/>
  <c r="B6" i="2"/>
  <c r="B5" i="2"/>
  <c r="B4" i="2"/>
  <c r="B3" i="2"/>
  <c r="G12" i="2" l="1"/>
  <c r="G11" i="2"/>
  <c r="F11" i="2"/>
  <c r="G6" i="2" l="1"/>
  <c r="F6" i="2"/>
  <c r="E6" i="2"/>
  <c r="D6" i="2"/>
  <c r="C6" i="2"/>
  <c r="E12" i="2" l="1"/>
  <c r="E11" i="2"/>
  <c r="A12" i="2"/>
  <c r="A11" i="2"/>
  <c r="D11" i="2"/>
  <c r="C11" i="2"/>
  <c r="H9" i="1"/>
  <c r="H8" i="1"/>
  <c r="C4" i="2" l="1"/>
  <c r="H10" i="1" l="1"/>
  <c r="C12" i="2"/>
  <c r="D12" i="2"/>
  <c r="F12" i="2"/>
  <c r="A10" i="2"/>
  <c r="C10" i="2"/>
  <c r="D10" i="2"/>
  <c r="E10" i="2"/>
  <c r="F10" i="2"/>
  <c r="G10" i="2"/>
  <c r="C9" i="2"/>
  <c r="A9" i="2"/>
  <c r="A8" i="2"/>
  <c r="D9" i="2"/>
  <c r="E9" i="2"/>
  <c r="F9" i="2"/>
  <c r="H7" i="1" l="1"/>
  <c r="H4" i="1"/>
  <c r="H5" i="1"/>
  <c r="C8" i="2"/>
  <c r="D8" i="2"/>
  <c r="E8" i="2"/>
  <c r="F8" i="2"/>
  <c r="G8" i="2"/>
  <c r="G4" i="2" l="1"/>
  <c r="G5" i="2"/>
  <c r="G7" i="2"/>
  <c r="A20" i="2" l="1"/>
  <c r="D5" i="2" l="1"/>
  <c r="E5" i="2"/>
  <c r="F5" i="2"/>
  <c r="D7" i="2"/>
  <c r="E7" i="2"/>
  <c r="F7" i="2"/>
  <c r="F4" i="2"/>
  <c r="E4" i="2"/>
  <c r="C5" i="2" l="1"/>
  <c r="C7" i="2"/>
  <c r="D4" i="2" l="1"/>
  <c r="A5" i="2"/>
  <c r="A7" i="2"/>
  <c r="A4" i="2"/>
  <c r="J13" i="2"/>
  <c r="J15" i="2" s="1"/>
  <c r="D18" i="2"/>
  <c r="D17" i="2"/>
</calcChain>
</file>

<file path=xl/sharedStrings.xml><?xml version="1.0" encoding="utf-8"?>
<sst xmlns="http://schemas.openxmlformats.org/spreadsheetml/2006/main" count="116" uniqueCount="79">
  <si>
    <t xml:space="preserve">Annex A.1 Bid Form (Technical) </t>
  </si>
  <si>
    <t>DRC to complete</t>
  </si>
  <si>
    <t>Bidder to complete</t>
  </si>
  <si>
    <t>#</t>
  </si>
  <si>
    <t>Item/Milestone Required</t>
  </si>
  <si>
    <t>Specification</t>
  </si>
  <si>
    <t>Delivery Site</t>
  </si>
  <si>
    <t>Unit</t>
  </si>
  <si>
    <t xml:space="preserve">Estimated Quantity </t>
  </si>
  <si>
    <t>Quantity offered</t>
  </si>
  <si>
    <t xml:space="preserve">Nirtiti </t>
  </si>
  <si>
    <t>pcs</t>
  </si>
  <si>
    <t>Delivery time required (days after contract signature):</t>
  </si>
  <si>
    <t>7 days</t>
  </si>
  <si>
    <t>Delivery time offered (days after PO signature):</t>
  </si>
  <si>
    <t>Delivery Terms required (Add Incoterm if necessary):</t>
  </si>
  <si>
    <t>INCOTERMS 2020, DDP</t>
  </si>
  <si>
    <t>Delivery Terms offered (must include incoterm):</t>
  </si>
  <si>
    <t>Delivery Destination required:</t>
  </si>
  <si>
    <t>Delivery Destination offered:</t>
  </si>
  <si>
    <t>Minimum bid validity period required:</t>
  </si>
  <si>
    <t>90 days after closing of ITB</t>
  </si>
  <si>
    <t>Bid validity period offered:</t>
  </si>
  <si>
    <t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t>
  </si>
  <si>
    <t>Company Name:</t>
  </si>
  <si>
    <t>Contact Person:</t>
  </si>
  <si>
    <t>Address:</t>
  </si>
  <si>
    <t>Phone number:</t>
  </si>
  <si>
    <t>Email Address:</t>
  </si>
  <si>
    <t xml:space="preserve">Date: </t>
  </si>
  <si>
    <t>Signed by a duly authorized company representative:</t>
  </si>
  <si>
    <t>Title:</t>
  </si>
  <si>
    <t>Print Name:</t>
  </si>
  <si>
    <t xml:space="preserve">Stamp of company </t>
  </si>
  <si>
    <t>Annex A.2  Bid Form (Financial)</t>
  </si>
  <si>
    <t>Unit Price</t>
  </si>
  <si>
    <t xml:space="preserve">Total Price </t>
  </si>
  <si>
    <t>Total cost (including packing and delivery loading and unloading)</t>
  </si>
  <si>
    <t>Sub-total</t>
  </si>
  <si>
    <t>Any other costs (please specify)</t>
  </si>
  <si>
    <t>Currency of Tender:</t>
  </si>
  <si>
    <t>Currency of Bid:</t>
  </si>
  <si>
    <t>Date:</t>
  </si>
  <si>
    <t xml:space="preserve">االنوع: مشمع ذو شرائط وثقوب زرقاء ، مقاوم للماء ، ومقاوم للعفن ومقاوم للأشعة فوق البنفسجية ، مصنوع من ألياف البولي إيثيلين الأسود عالية الكثافة ، السداء × اللحمة ، مغلف على كلا الجانبين بطبقة من البولي إيثيلين منخفض الكثافة 
اللون: أبيض
الحجم: 4.00 × 6.00 م ± 1٪
الوزن الصافي: 2.70 كجم كحد أدنى
التعبئة: 5 قطع لكل طرد </t>
  </si>
  <si>
    <t>حصيرة للجدران / الجوانب (نوعية جيدة لعصا الخيزران للسقف)</t>
  </si>
  <si>
    <t xml:space="preserve">حبال تستخرج من اطارات العربات  (الاسم المحلي قرنق-جاميكا) </t>
  </si>
  <si>
    <t xml:space="preserve">Wood Saw
2 feet long stainless steel blade with smooth wooden handle </t>
  </si>
  <si>
    <t>منشارمن الخشب شفرة من الفولاذ المقاوم للصدأ بطول 2 قدم بمقبض خشبي أملس</t>
  </si>
  <si>
    <t xml:space="preserve">Shovel (Complete) heavy duty good quality </t>
  </si>
  <si>
    <t>مجرفة (كاملة) الثقيلة ذات نوعية جيدة الاسم المحلي كوريك</t>
  </si>
  <si>
    <t>لا يقل طوله عن 4.0 متر ، عصا من الخيزران (القطر 2 " من أعلى إلى أسفل ، تفاوت + - 2٪) للسقف المنحني  20 سم
يجب أن يكون الخيزران خاليًا من التعفن وهجوم الحشرات وتعفن الجيوب وأي أضرار ناتجة عن المناولة والمعالجةز</t>
  </si>
  <si>
    <t>لا يقل طوله عن 5.0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t>
  </si>
  <si>
    <t>SDG</t>
  </si>
  <si>
    <t>Nirtiti DRC Sudan, warehouse</t>
  </si>
  <si>
    <t>لا يقل طوله عن 2.5 متر ، أعمدة قصيرة جانبية / شعبة على شكل Y  (3 بوصات من أعلى إلى أسفل ، التفاوت + - 2٪)
يمكن أن يكون الخشب الصلب من شجرة بان أو سحاب أو بابانوس ، مقطوعا محليًا حديثا، مع لحاء غير مقطوع ، وخالي من التعفن و الحشرات ، وتلف جيوب أي أضرار ناتجة عن المناولة والمعالجة.</t>
  </si>
  <si>
    <t xml:space="preserve">Not less than 3.5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t>
  </si>
  <si>
    <t>لا يقل طوله عن 3.5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t>
  </si>
  <si>
    <t>Item</t>
  </si>
  <si>
    <t>Description Item</t>
  </si>
  <si>
    <t>التوصيف</t>
  </si>
  <si>
    <t>Sheba Poles</t>
  </si>
  <si>
    <t>Wooden Poles</t>
  </si>
  <si>
    <t xml:space="preserve"> Not less than 2.5 meter length, Side Short Poles/Sheba (Y pole) (3" dia top to bottom, tolerance +- 2%)
The hardwood can be of Ban, Sahab or babanus tree, fresh local harvest, with bark unstripped, free from decay, insect attack, rot pockets any damages caused by handling and processing. </t>
  </si>
  <si>
    <t xml:space="preserve">Not less than 5.0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t>
  </si>
  <si>
    <t>Bamboo Sticks</t>
  </si>
  <si>
    <t xml:space="preserve">Not less than 4.0 meter length, Bamboo Stick  (@ 2" dia top to bottom, tolerance +- 2%) for Curved Roof @ 20cm
Bamboo should free from decay, insect attack, rot pockets any damages caused by handling and processing. </t>
  </si>
  <si>
    <t>Plastic sheet</t>
  </si>
  <si>
    <t>Type: Tarpaulin with Blue strips and eyelets, waterproof, rotproof and UV-resistant Reinforced plastic tarpaulin, Made of woven high density black polyethylene (HDPE) fibers, warp x weft, laminated on both sides with low density polyethylene (LDPE) coating 
Colour: White
Size:4.00 x 6.00 m ±1%
Net Weight: minimum 2.70 kg</t>
  </si>
  <si>
    <t>Hazeer/Reed Rush</t>
  </si>
  <si>
    <t>Hazeer/Reed Rush Mat for walls/sides (Good quality for Bamboo Stick slice for Roof )</t>
  </si>
  <si>
    <t>Jamaica Rope</t>
  </si>
  <si>
    <t xml:space="preserve"> Locally Produced Rope (Jamica)</t>
  </si>
  <si>
    <t>Wood Saw</t>
  </si>
  <si>
    <t>Shovel</t>
  </si>
  <si>
    <t xml:space="preserve">Note As following "picture" Sample are required to be submitted with the bid </t>
  </si>
  <si>
    <t>Country of Origin</t>
  </si>
  <si>
    <t>Bundle</t>
  </si>
  <si>
    <t>Item/Milestone offered/Brand Name</t>
  </si>
  <si>
    <r>
      <rPr>
        <b/>
        <sz val="12"/>
        <color rgb="FFFF0000"/>
        <rFont val="Calibri"/>
        <family val="2"/>
        <scheme val="minor"/>
      </rPr>
      <t xml:space="preserve">ITB </t>
    </r>
    <r>
      <rPr>
        <b/>
        <sz val="12"/>
        <color theme="1"/>
        <rFont val="Calibri"/>
        <family val="2"/>
        <scheme val="minor"/>
      </rPr>
      <t>reference number: _SDN_KRT_2023_003 Emergency Shelter Kit-LOT.1-Nertiti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</si>
</sst>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font>
    <font>
      <sz val="8"/>
      <color theme="0"/>
      <name val="Calibri"/>
      <family val="2"/>
    </font>
    <font>
      <sz val="10"/>
      <color rgb="FF000000"/>
      <name val="Times New Roman"/>
      <family val="1"/>
    </font>
    <font>
      <b/>
      <sz val="11"/>
      <color theme="1"/>
      <name val="Calibri"/>
      <family val="2"/>
      <scheme val="minor"/>
    </font>
    <font>
      <b/>
      <sz val="12"/>
      <name val="Calibri"/>
      <family val="2"/>
    </font>
    <font>
      <b/>
      <sz val="11"/>
      <color rgb="FF444444"/>
      <name val="Calibri"/>
      <family val="2"/>
    </font>
    <font>
      <b/>
      <sz val="12"/>
      <color rgb="FF444444"/>
      <name val="Calibri"/>
      <family val="2"/>
    </font>
    <font>
      <b/>
      <sz val="11"/>
      <color rgb="FF0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s>
  <cellStyleXfs count="3">
    <xf numFmtId="0" fontId="0" fillId="0" borderId="0"/>
    <xf numFmtId="164" fontId="14" fillId="0" borderId="0" applyFont="0" applyFill="0" applyBorder="0" applyAlignment="0" applyProtection="0"/>
    <xf numFmtId="0" fontId="18" fillId="0" borderId="0"/>
  </cellStyleXfs>
  <cellXfs count="144">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5" fillId="4"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164" fontId="4" fillId="0" borderId="0" xfId="0" applyNumberFormat="1" applyFont="1"/>
    <xf numFmtId="0" fontId="1" fillId="0" borderId="12" xfId="0" applyFont="1" applyBorder="1" applyAlignment="1">
      <alignment horizontal="left" vertical="center" wrapText="1"/>
    </xf>
    <xf numFmtId="164" fontId="17" fillId="0" borderId="14"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6" fillId="2" borderId="15" xfId="0" applyFont="1" applyFill="1" applyBorder="1" applyAlignment="1">
      <alignment horizontal="center" vertical="center" wrapText="1"/>
    </xf>
    <xf numFmtId="0" fontId="20" fillId="0" borderId="12" xfId="2" applyFont="1" applyBorder="1" applyAlignment="1">
      <alignment vertical="top" wrapText="1"/>
    </xf>
    <xf numFmtId="0" fontId="21" fillId="0" borderId="0" xfId="0" applyFont="1" applyAlignment="1">
      <alignment vertical="top" wrapText="1"/>
    </xf>
    <xf numFmtId="0" fontId="20" fillId="0" borderId="12" xfId="2" applyFont="1" applyFill="1" applyBorder="1" applyAlignment="1">
      <alignment vertical="center" wrapText="1"/>
    </xf>
    <xf numFmtId="0" fontId="20" fillId="0" borderId="12" xfId="2" applyFont="1" applyBorder="1" applyAlignment="1">
      <alignment vertical="center" wrapText="1"/>
    </xf>
    <xf numFmtId="0" fontId="22" fillId="0" borderId="0" xfId="0" applyFont="1" applyAlignment="1">
      <alignment vertical="top" wrapText="1"/>
    </xf>
    <xf numFmtId="0" fontId="19" fillId="0" borderId="12" xfId="0" applyFont="1" applyBorder="1" applyAlignment="1">
      <alignment horizontal="right" vertical="top" wrapText="1"/>
    </xf>
    <xf numFmtId="0" fontId="19" fillId="0" borderId="12" xfId="0" applyFont="1" applyBorder="1" applyAlignment="1">
      <alignment horizontal="right" vertical="center" wrapText="1"/>
    </xf>
    <xf numFmtId="0" fontId="6" fillId="0" borderId="12" xfId="0" applyFont="1" applyBorder="1" applyAlignment="1">
      <alignment horizontal="right" vertical="center" wrapText="1"/>
    </xf>
    <xf numFmtId="0" fontId="6" fillId="0" borderId="12" xfId="0" applyFont="1" applyBorder="1" applyAlignment="1">
      <alignment horizontal="right" vertical="top" wrapText="1"/>
    </xf>
    <xf numFmtId="0" fontId="6" fillId="0" borderId="12" xfId="0" applyFont="1" applyFill="1" applyBorder="1" applyAlignment="1">
      <alignment horizontal="right" vertical="center" wrapText="1"/>
    </xf>
    <xf numFmtId="0" fontId="20" fillId="0" borderId="0" xfId="2" applyFont="1" applyBorder="1" applyAlignment="1">
      <alignment vertical="top" wrapText="1"/>
    </xf>
    <xf numFmtId="0" fontId="20" fillId="0" borderId="12" xfId="2" applyFont="1" applyFill="1" applyBorder="1" applyAlignment="1">
      <alignment vertical="top" wrapText="1"/>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6" fillId="2" borderId="13" xfId="0" applyFont="1" applyFill="1" applyBorder="1" applyAlignment="1">
      <alignment horizontal="center" vertical="top" wrapText="1"/>
    </xf>
    <xf numFmtId="0" fontId="1" fillId="0" borderId="12" xfId="0" applyFont="1" applyBorder="1" applyAlignment="1">
      <alignment horizontal="left" vertical="top" wrapText="1"/>
    </xf>
    <xf numFmtId="0" fontId="6" fillId="2" borderId="16" xfId="0" applyFont="1" applyFill="1" applyBorder="1" applyAlignment="1">
      <alignment horizontal="center" vertical="center"/>
    </xf>
    <xf numFmtId="0" fontId="4" fillId="3" borderId="0" xfId="0" applyFont="1" applyFill="1" applyAlignment="1">
      <alignment horizontal="center"/>
    </xf>
    <xf numFmtId="0" fontId="8" fillId="3" borderId="2" xfId="0" applyFont="1" applyFill="1" applyBorder="1" applyAlignment="1">
      <alignment vertical="center"/>
    </xf>
    <xf numFmtId="0" fontId="11" fillId="2" borderId="15" xfId="0" applyFont="1" applyFill="1" applyBorder="1" applyAlignment="1">
      <alignment horizontal="center" vertical="center" wrapText="1"/>
    </xf>
    <xf numFmtId="0" fontId="8" fillId="0" borderId="15" xfId="0" applyFont="1" applyBorder="1" applyAlignment="1">
      <alignment horizontal="left" vertical="center" wrapText="1"/>
    </xf>
    <xf numFmtId="0" fontId="8" fillId="0" borderId="12" xfId="0" applyFont="1" applyBorder="1" applyAlignment="1">
      <alignment horizontal="center" vertical="center" wrapText="1"/>
    </xf>
    <xf numFmtId="3" fontId="8" fillId="0" borderId="12" xfId="0" applyNumberFormat="1" applyFont="1" applyBorder="1" applyAlignment="1">
      <alignment horizontal="center" vertical="center" wrapText="1"/>
    </xf>
    <xf numFmtId="164" fontId="16" fillId="0" borderId="12" xfId="1" applyFont="1" applyFill="1" applyBorder="1" applyAlignment="1">
      <alignment horizontal="center" vertical="center"/>
    </xf>
    <xf numFmtId="164" fontId="16" fillId="0" borderId="12" xfId="1" applyFont="1" applyFill="1" applyBorder="1" applyAlignment="1">
      <alignment vertical="center"/>
    </xf>
    <xf numFmtId="3" fontId="23" fillId="0" borderId="12" xfId="2" applyNumberFormat="1" applyFont="1" applyBorder="1" applyAlignment="1">
      <alignment horizontal="center" vertical="center"/>
    </xf>
    <xf numFmtId="0" fontId="6" fillId="0" borderId="12" xfId="0" applyFont="1" applyBorder="1" applyAlignment="1">
      <alignment horizontal="center" vertical="center" wrapText="1"/>
    </xf>
    <xf numFmtId="164" fontId="17" fillId="0" borderId="14"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2" borderId="11" xfId="0" applyFont="1" applyFill="1" applyBorder="1" applyAlignment="1">
      <alignment vertical="center" wrapText="1"/>
    </xf>
    <xf numFmtId="0" fontId="6" fillId="2" borderId="15" xfId="0" applyFont="1" applyFill="1" applyBorder="1" applyAlignment="1">
      <alignment vertical="center" wrapText="1"/>
    </xf>
    <xf numFmtId="0" fontId="6" fillId="2" borderId="12" xfId="0" applyFont="1" applyFill="1" applyBorder="1" applyAlignment="1">
      <alignment vertical="center" wrapText="1"/>
    </xf>
    <xf numFmtId="0" fontId="6" fillId="2" borderId="19" xfId="0" applyFont="1" applyFill="1" applyBorder="1" applyAlignment="1">
      <alignment vertical="center" wrapText="1"/>
    </xf>
    <xf numFmtId="0" fontId="6" fillId="2" borderId="36" xfId="0" applyFont="1" applyFill="1" applyBorder="1" applyAlignment="1">
      <alignment vertical="center" wrapText="1"/>
    </xf>
    <xf numFmtId="0" fontId="6" fillId="2" borderId="20" xfId="0" applyFont="1" applyFill="1" applyBorder="1" applyAlignment="1">
      <alignmen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1" fillId="2" borderId="19" xfId="0" applyFont="1" applyFill="1" applyBorder="1" applyAlignment="1">
      <alignment vertical="center" wrapText="1"/>
    </xf>
    <xf numFmtId="0" fontId="11" fillId="2" borderId="36"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2" fillId="0" borderId="12" xfId="0" applyFont="1" applyBorder="1" applyAlignment="1">
      <alignment horizontal="left" vertical="center" wrapText="1"/>
    </xf>
    <xf numFmtId="0" fontId="8" fillId="3" borderId="1" xfId="0" applyFont="1" applyFill="1" applyBorder="1" applyAlignment="1">
      <alignment horizontal="center" vertical="center"/>
    </xf>
    <xf numFmtId="0" fontId="11" fillId="2" borderId="11" xfId="0" applyFont="1" applyFill="1" applyBorder="1" applyAlignment="1">
      <alignment vertical="center" wrapText="1"/>
    </xf>
    <xf numFmtId="0" fontId="11" fillId="2" borderId="15"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0" fillId="4" borderId="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cellXfs>
  <cellStyles count="3">
    <cellStyle name="Comma [0]" xfId="1" builtinId="6"/>
    <cellStyle name="Normal" xfId="0" builtinId="0"/>
    <cellStyle name="Normal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411482</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twoCellAnchor editAs="oneCell">
    <xdr:from>
      <xdr:col>11</xdr:col>
      <xdr:colOff>-1</xdr:colOff>
      <xdr:row>4</xdr:row>
      <xdr:rowOff>7938</xdr:rowOff>
    </xdr:from>
    <xdr:to>
      <xdr:col>12</xdr:col>
      <xdr:colOff>11111</xdr:colOff>
      <xdr:row>4</xdr:row>
      <xdr:rowOff>1198562</xdr:rowOff>
    </xdr:to>
    <xdr:pic>
      <xdr:nvPicPr>
        <xdr:cNvPr id="5" name="Picture 4">
          <a:extLst>
            <a:ext uri="{FF2B5EF4-FFF2-40B4-BE49-F238E27FC236}">
              <a16:creationId xmlns:a16="http://schemas.microsoft.com/office/drawing/2014/main" id="{3F23C890-C94C-49A8-85F1-9705BB66E6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12062" y="2667001"/>
          <a:ext cx="1849437" cy="1190624"/>
        </a:xfrm>
        <a:prstGeom prst="rect">
          <a:avLst/>
        </a:prstGeom>
      </xdr:spPr>
    </xdr:pic>
    <xdr:clientData/>
  </xdr:twoCellAnchor>
  <xdr:twoCellAnchor editAs="oneCell">
    <xdr:from>
      <xdr:col>11</xdr:col>
      <xdr:colOff>31750</xdr:colOff>
      <xdr:row>6</xdr:row>
      <xdr:rowOff>0</xdr:rowOff>
    </xdr:from>
    <xdr:to>
      <xdr:col>12</xdr:col>
      <xdr:colOff>9525</xdr:colOff>
      <xdr:row>7</xdr:row>
      <xdr:rowOff>11113</xdr:rowOff>
    </xdr:to>
    <xdr:pic>
      <xdr:nvPicPr>
        <xdr:cNvPr id="6" name="Picture 5">
          <a:extLst>
            <a:ext uri="{FF2B5EF4-FFF2-40B4-BE49-F238E27FC236}">
              <a16:creationId xmlns:a16="http://schemas.microsoft.com/office/drawing/2014/main" id="{711E0C6F-1D06-478D-88B7-5505663F6B2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002500" y="5080000"/>
          <a:ext cx="1825625" cy="976313"/>
        </a:xfrm>
        <a:prstGeom prst="rect">
          <a:avLst/>
        </a:prstGeom>
      </xdr:spPr>
    </xdr:pic>
    <xdr:clientData/>
  </xdr:twoCellAnchor>
  <xdr:oneCellAnchor>
    <xdr:from>
      <xdr:col>11</xdr:col>
      <xdr:colOff>7938</xdr:colOff>
      <xdr:row>7</xdr:row>
      <xdr:rowOff>47625</xdr:rowOff>
    </xdr:from>
    <xdr:ext cx="1801812" cy="1525764"/>
    <xdr:pic>
      <xdr:nvPicPr>
        <xdr:cNvPr id="7" name="Picture 6">
          <a:extLst>
            <a:ext uri="{FF2B5EF4-FFF2-40B4-BE49-F238E27FC236}">
              <a16:creationId xmlns:a16="http://schemas.microsoft.com/office/drawing/2014/main" id="{00F8847C-0744-45F3-B7B5-FAFD07874AC5}"/>
            </a:ext>
          </a:extLst>
        </xdr:cNvPr>
        <xdr:cNvPicPr>
          <a:picLocks noChangeAspect="1"/>
        </xdr:cNvPicPr>
      </xdr:nvPicPr>
      <xdr:blipFill>
        <a:blip xmlns:r="http://schemas.openxmlformats.org/officeDocument/2006/relationships" r:embed="rId4"/>
        <a:stretch>
          <a:fillRect/>
        </a:stretch>
      </xdr:blipFill>
      <xdr:spPr>
        <a:xfrm>
          <a:off x="19978688" y="6096000"/>
          <a:ext cx="1801812" cy="1525764"/>
        </a:xfrm>
        <a:prstGeom prst="rect">
          <a:avLst/>
        </a:prstGeom>
      </xdr:spPr>
    </xdr:pic>
    <xdr:clientData/>
  </xdr:oneCellAnchor>
  <xdr:twoCellAnchor editAs="oneCell">
    <xdr:from>
      <xdr:col>11</xdr:col>
      <xdr:colOff>0</xdr:colOff>
      <xdr:row>11</xdr:row>
      <xdr:rowOff>39691</xdr:rowOff>
    </xdr:from>
    <xdr:to>
      <xdr:col>11</xdr:col>
      <xdr:colOff>1798637</xdr:colOff>
      <xdr:row>11</xdr:row>
      <xdr:rowOff>677867</xdr:rowOff>
    </xdr:to>
    <xdr:pic>
      <xdr:nvPicPr>
        <xdr:cNvPr id="9" name="Picture 8">
          <a:extLst>
            <a:ext uri="{FF2B5EF4-FFF2-40B4-BE49-F238E27FC236}">
              <a16:creationId xmlns:a16="http://schemas.microsoft.com/office/drawing/2014/main" id="{8B74445B-2BD2-4EF1-A23C-3958BF0EDB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400000">
          <a:off x="20554155" y="9902036"/>
          <a:ext cx="635001" cy="1801812"/>
        </a:xfrm>
        <a:prstGeom prst="rect">
          <a:avLst/>
        </a:prstGeom>
      </xdr:spPr>
    </xdr:pic>
    <xdr:clientData/>
  </xdr:twoCellAnchor>
  <xdr:twoCellAnchor editAs="oneCell">
    <xdr:from>
      <xdr:col>11</xdr:col>
      <xdr:colOff>-1</xdr:colOff>
      <xdr:row>10</xdr:row>
      <xdr:rowOff>23812</xdr:rowOff>
    </xdr:from>
    <xdr:to>
      <xdr:col>12</xdr:col>
      <xdr:colOff>30161</xdr:colOff>
      <xdr:row>11</xdr:row>
      <xdr:rowOff>26987</xdr:rowOff>
    </xdr:to>
    <xdr:pic>
      <xdr:nvPicPr>
        <xdr:cNvPr id="10" name="Picture 9">
          <a:extLst>
            <a:ext uri="{FF2B5EF4-FFF2-40B4-BE49-F238E27FC236}">
              <a16:creationId xmlns:a16="http://schemas.microsoft.com/office/drawing/2014/main" id="{E0030BC5-0189-416C-9A9B-80A67FACB269}"/>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5400000">
          <a:off x="19895343" y="9338469"/>
          <a:ext cx="793750" cy="1865312"/>
        </a:xfrm>
        <a:prstGeom prst="rect">
          <a:avLst/>
        </a:prstGeom>
      </xdr:spPr>
    </xdr:pic>
    <xdr:clientData/>
  </xdr:twoCellAnchor>
  <xdr:twoCellAnchor editAs="oneCell">
    <xdr:from>
      <xdr:col>11</xdr:col>
      <xdr:colOff>0</xdr:colOff>
      <xdr:row>9</xdr:row>
      <xdr:rowOff>63499</xdr:rowOff>
    </xdr:from>
    <xdr:to>
      <xdr:col>11</xdr:col>
      <xdr:colOff>1825625</xdr:colOff>
      <xdr:row>9</xdr:row>
      <xdr:rowOff>965199</xdr:rowOff>
    </xdr:to>
    <xdr:pic>
      <xdr:nvPicPr>
        <xdr:cNvPr id="11" name="Picture 10">
          <a:extLst>
            <a:ext uri="{FF2B5EF4-FFF2-40B4-BE49-F238E27FC236}">
              <a16:creationId xmlns:a16="http://schemas.microsoft.com/office/drawing/2014/main" id="{D4896959-04CF-45CE-B910-5E09D645319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9954875" y="8635999"/>
          <a:ext cx="1825625" cy="904875"/>
        </a:xfrm>
        <a:prstGeom prst="rect">
          <a:avLst/>
        </a:prstGeom>
      </xdr:spPr>
    </xdr:pic>
    <xdr:clientData/>
  </xdr:twoCellAnchor>
  <xdr:twoCellAnchor editAs="oneCell">
    <xdr:from>
      <xdr:col>11</xdr:col>
      <xdr:colOff>0</xdr:colOff>
      <xdr:row>5</xdr:row>
      <xdr:rowOff>0</xdr:rowOff>
    </xdr:from>
    <xdr:to>
      <xdr:col>12</xdr:col>
      <xdr:colOff>15876</xdr:colOff>
      <xdr:row>5</xdr:row>
      <xdr:rowOff>1267531</xdr:rowOff>
    </xdr:to>
    <xdr:pic>
      <xdr:nvPicPr>
        <xdr:cNvPr id="12" name="Picture 11">
          <a:extLst>
            <a:ext uri="{FF2B5EF4-FFF2-40B4-BE49-F238E27FC236}">
              <a16:creationId xmlns:a16="http://schemas.microsoft.com/office/drawing/2014/main" id="{DBE1D606-30F1-4E7F-B0AC-8A5530CF1E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970750" y="3770313"/>
          <a:ext cx="1857376" cy="1270706"/>
        </a:xfrm>
        <a:prstGeom prst="rect">
          <a:avLst/>
        </a:prstGeom>
      </xdr:spPr>
    </xdr:pic>
    <xdr:clientData/>
  </xdr:twoCellAnchor>
  <xdr:twoCellAnchor editAs="oneCell">
    <xdr:from>
      <xdr:col>11</xdr:col>
      <xdr:colOff>39688</xdr:colOff>
      <xdr:row>3</xdr:row>
      <xdr:rowOff>39687</xdr:rowOff>
    </xdr:from>
    <xdr:to>
      <xdr:col>11</xdr:col>
      <xdr:colOff>1820863</xdr:colOff>
      <xdr:row>3</xdr:row>
      <xdr:rowOff>1020762</xdr:rowOff>
    </xdr:to>
    <xdr:pic>
      <xdr:nvPicPr>
        <xdr:cNvPr id="13" name="Picture 12">
          <a:extLst>
            <a:ext uri="{FF2B5EF4-FFF2-40B4-BE49-F238E27FC236}">
              <a16:creationId xmlns:a16="http://schemas.microsoft.com/office/drawing/2014/main" id="{D349B3A8-1F26-46BC-8966-43477C1014C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9399251" y="1619250"/>
          <a:ext cx="1778000" cy="984250"/>
        </a:xfrm>
        <a:prstGeom prst="rect">
          <a:avLst/>
        </a:prstGeom>
      </xdr:spPr>
    </xdr:pic>
    <xdr:clientData/>
  </xdr:twoCellAnchor>
  <xdr:twoCellAnchor editAs="oneCell">
    <xdr:from>
      <xdr:col>11</xdr:col>
      <xdr:colOff>0</xdr:colOff>
      <xdr:row>8</xdr:row>
      <xdr:rowOff>0</xdr:rowOff>
    </xdr:from>
    <xdr:to>
      <xdr:col>12</xdr:col>
      <xdr:colOff>6350</xdr:colOff>
      <xdr:row>9</xdr:row>
      <xdr:rowOff>50799</xdr:rowOff>
    </xdr:to>
    <xdr:pic>
      <xdr:nvPicPr>
        <xdr:cNvPr id="14" name="Picture 13">
          <a:extLst>
            <a:ext uri="{FF2B5EF4-FFF2-40B4-BE49-F238E27FC236}">
              <a16:creationId xmlns:a16="http://schemas.microsoft.com/office/drawing/2014/main" id="{E82B6C06-6941-4F06-8B4A-96B97F82E96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9970750" y="7675563"/>
          <a:ext cx="1841500" cy="944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398272</xdr:colOff>
      <xdr:row>0</xdr:row>
      <xdr:rowOff>350583</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tabSelected="1" view="pageBreakPreview" zoomScale="80" zoomScaleNormal="58" zoomScaleSheetLayoutView="80" workbookViewId="0">
      <selection activeCell="H6" sqref="H6:I6"/>
    </sheetView>
  </sheetViews>
  <sheetFormatPr defaultColWidth="8.81640625" defaultRowHeight="13" x14ac:dyDescent="0.3"/>
  <cols>
    <col min="1" max="1" width="6.453125" style="4" customWidth="1"/>
    <col min="2" max="2" width="17.7265625" style="4" customWidth="1"/>
    <col min="3" max="3" width="66.453125" style="4" customWidth="1"/>
    <col min="4" max="4" width="58.90625" style="4" customWidth="1"/>
    <col min="5" max="5" width="13.81640625" style="4" customWidth="1"/>
    <col min="6" max="6" width="10.453125" style="4" customWidth="1"/>
    <col min="7" max="7" width="29" style="4" customWidth="1"/>
    <col min="8" max="8" width="20.1796875" style="4" customWidth="1"/>
    <col min="9" max="9" width="23" style="4" customWidth="1"/>
    <col min="10" max="10" width="17" style="4" customWidth="1"/>
    <col min="11" max="11" width="14.08984375" style="4" customWidth="1"/>
    <col min="12" max="12" width="26.36328125" style="4" customWidth="1"/>
    <col min="13" max="16384" width="8.81640625" style="4"/>
  </cols>
  <sheetData>
    <row r="1" spans="1:14" ht="47" thickBot="1" x14ac:dyDescent="0.4">
      <c r="A1" s="1"/>
      <c r="B1" s="1"/>
      <c r="C1" s="2"/>
      <c r="D1" s="93" t="s">
        <v>78</v>
      </c>
      <c r="E1" s="93"/>
      <c r="F1" s="93"/>
      <c r="G1" s="93"/>
      <c r="H1" s="93"/>
      <c r="I1" s="93"/>
      <c r="J1" s="94"/>
      <c r="K1" s="3" t="s">
        <v>0</v>
      </c>
      <c r="L1" s="3"/>
    </row>
    <row r="2" spans="1:14" ht="15.5" x14ac:dyDescent="0.3">
      <c r="A2" s="95" t="s">
        <v>1</v>
      </c>
      <c r="B2" s="96"/>
      <c r="C2" s="97"/>
      <c r="D2" s="97"/>
      <c r="E2" s="98"/>
      <c r="F2" s="98"/>
      <c r="G2" s="99"/>
      <c r="H2" s="5"/>
      <c r="I2" s="98" t="s">
        <v>2</v>
      </c>
      <c r="J2" s="100"/>
      <c r="K2" s="100"/>
      <c r="L2" s="101"/>
    </row>
    <row r="3" spans="1:14" ht="62" x14ac:dyDescent="0.3">
      <c r="A3" s="6" t="s">
        <v>3</v>
      </c>
      <c r="B3" s="41" t="s">
        <v>57</v>
      </c>
      <c r="C3" s="7" t="s">
        <v>58</v>
      </c>
      <c r="D3" s="25" t="s">
        <v>59</v>
      </c>
      <c r="E3" s="27" t="s">
        <v>6</v>
      </c>
      <c r="F3" s="27" t="s">
        <v>7</v>
      </c>
      <c r="G3" s="8" t="s">
        <v>8</v>
      </c>
      <c r="H3" s="102" t="s">
        <v>77</v>
      </c>
      <c r="I3" s="103"/>
      <c r="J3" s="7" t="s">
        <v>75</v>
      </c>
      <c r="K3" s="8" t="s">
        <v>9</v>
      </c>
      <c r="L3" s="56" t="s">
        <v>74</v>
      </c>
    </row>
    <row r="4" spans="1:14" ht="85" customHeight="1" x14ac:dyDescent="0.3">
      <c r="A4" s="34">
        <v>1</v>
      </c>
      <c r="B4" s="54" t="s">
        <v>60</v>
      </c>
      <c r="C4" s="42" t="s">
        <v>62</v>
      </c>
      <c r="D4" s="46" t="s">
        <v>54</v>
      </c>
      <c r="E4" s="25" t="s">
        <v>10</v>
      </c>
      <c r="F4" s="67" t="s">
        <v>11</v>
      </c>
      <c r="G4" s="65">
        <v>3200</v>
      </c>
      <c r="H4" s="69">
        <f>G4/4.5</f>
        <v>711.11111111111109</v>
      </c>
      <c r="I4" s="70"/>
      <c r="J4" s="19"/>
      <c r="K4" s="20"/>
      <c r="L4" s="20"/>
      <c r="N4" s="37"/>
    </row>
    <row r="5" spans="1:14" ht="103" customHeight="1" x14ac:dyDescent="0.3">
      <c r="A5" s="34">
        <v>2</v>
      </c>
      <c r="B5" s="54" t="s">
        <v>61</v>
      </c>
      <c r="C5" s="42" t="s">
        <v>63</v>
      </c>
      <c r="D5" s="46" t="s">
        <v>51</v>
      </c>
      <c r="E5" s="25" t="s">
        <v>10</v>
      </c>
      <c r="F5" s="67" t="s">
        <v>11</v>
      </c>
      <c r="G5" s="65">
        <v>6800</v>
      </c>
      <c r="H5" s="69">
        <f>G5/3</f>
        <v>2266.6666666666665</v>
      </c>
      <c r="I5" s="70"/>
      <c r="J5" s="19"/>
      <c r="K5" s="20"/>
      <c r="L5" s="20"/>
      <c r="N5" s="37"/>
    </row>
    <row r="6" spans="1:14" ht="103" customHeight="1" x14ac:dyDescent="0.3">
      <c r="A6" s="34">
        <v>3</v>
      </c>
      <c r="B6" s="55" t="s">
        <v>61</v>
      </c>
      <c r="C6" s="52" t="s">
        <v>55</v>
      </c>
      <c r="D6" s="46" t="s">
        <v>56</v>
      </c>
      <c r="E6" s="25" t="s">
        <v>10</v>
      </c>
      <c r="F6" s="67" t="s">
        <v>11</v>
      </c>
      <c r="G6" s="65">
        <v>6000</v>
      </c>
      <c r="H6" s="69"/>
      <c r="I6" s="70"/>
      <c r="J6" s="19"/>
      <c r="K6" s="20"/>
      <c r="L6" s="20"/>
      <c r="N6" s="37"/>
    </row>
    <row r="7" spans="1:14" ht="76" customHeight="1" x14ac:dyDescent="0.3">
      <c r="A7" s="34">
        <v>4</v>
      </c>
      <c r="B7" s="55" t="s">
        <v>64</v>
      </c>
      <c r="C7" s="43" t="s">
        <v>65</v>
      </c>
      <c r="D7" s="46" t="s">
        <v>50</v>
      </c>
      <c r="E7" s="25" t="s">
        <v>10</v>
      </c>
      <c r="F7" s="67" t="s">
        <v>11</v>
      </c>
      <c r="G7" s="65">
        <v>2400</v>
      </c>
      <c r="H7" s="69">
        <f>G7/9</f>
        <v>266.66666666666669</v>
      </c>
      <c r="I7" s="70"/>
      <c r="J7" s="19"/>
      <c r="K7" s="20"/>
      <c r="L7" s="20"/>
      <c r="N7" s="37"/>
    </row>
    <row r="8" spans="1:14" ht="128" customHeight="1" x14ac:dyDescent="0.3">
      <c r="A8" s="34">
        <v>5</v>
      </c>
      <c r="B8" s="54" t="s">
        <v>66</v>
      </c>
      <c r="C8" s="53" t="s">
        <v>67</v>
      </c>
      <c r="D8" s="50" t="s">
        <v>43</v>
      </c>
      <c r="E8" s="25" t="s">
        <v>10</v>
      </c>
      <c r="F8" s="67" t="s">
        <v>11</v>
      </c>
      <c r="G8" s="65">
        <v>2000</v>
      </c>
      <c r="H8" s="69">
        <f>G8/4.5</f>
        <v>444.44444444444446</v>
      </c>
      <c r="I8" s="70"/>
      <c r="J8" s="19"/>
      <c r="K8" s="20"/>
      <c r="L8" s="20"/>
      <c r="N8" s="37"/>
    </row>
    <row r="9" spans="1:14" ht="70.5" customHeight="1" x14ac:dyDescent="0.3">
      <c r="A9" s="34">
        <v>6</v>
      </c>
      <c r="B9" s="54" t="s">
        <v>68</v>
      </c>
      <c r="C9" s="45" t="s">
        <v>69</v>
      </c>
      <c r="D9" s="68" t="s">
        <v>44</v>
      </c>
      <c r="E9" s="25" t="s">
        <v>10</v>
      </c>
      <c r="F9" s="67" t="s">
        <v>76</v>
      </c>
      <c r="G9" s="66">
        <v>1200</v>
      </c>
      <c r="H9" s="69">
        <f>G9/4.5</f>
        <v>266.66666666666669</v>
      </c>
      <c r="I9" s="70"/>
      <c r="J9" s="19"/>
      <c r="K9" s="20"/>
      <c r="L9" s="20"/>
      <c r="N9" s="37"/>
    </row>
    <row r="10" spans="1:14" ht="85" customHeight="1" x14ac:dyDescent="0.3">
      <c r="A10" s="34">
        <v>7</v>
      </c>
      <c r="B10" s="54" t="s">
        <v>70</v>
      </c>
      <c r="C10" s="45" t="s">
        <v>71</v>
      </c>
      <c r="D10" s="49" t="s">
        <v>45</v>
      </c>
      <c r="E10" s="25" t="s">
        <v>10</v>
      </c>
      <c r="F10" s="67" t="s">
        <v>76</v>
      </c>
      <c r="G10" s="65">
        <v>800</v>
      </c>
      <c r="H10" s="69">
        <f>G10/4.5</f>
        <v>177.77777777777777</v>
      </c>
      <c r="I10" s="70"/>
      <c r="J10" s="19"/>
      <c r="K10" s="20"/>
      <c r="L10" s="20"/>
      <c r="N10" s="37"/>
    </row>
    <row r="11" spans="1:14" ht="62.5" customHeight="1" x14ac:dyDescent="0.3">
      <c r="A11" s="34">
        <v>8</v>
      </c>
      <c r="B11" s="54" t="s">
        <v>72</v>
      </c>
      <c r="C11" s="45" t="s">
        <v>46</v>
      </c>
      <c r="D11" s="49" t="s">
        <v>47</v>
      </c>
      <c r="E11" s="25" t="s">
        <v>10</v>
      </c>
      <c r="F11" s="67" t="s">
        <v>11</v>
      </c>
      <c r="G11" s="65">
        <v>400</v>
      </c>
      <c r="H11" s="39"/>
      <c r="I11" s="40"/>
      <c r="J11" s="19"/>
      <c r="K11" s="20"/>
      <c r="L11" s="20"/>
      <c r="N11" s="37"/>
    </row>
    <row r="12" spans="1:14" ht="58" customHeight="1" thickBot="1" x14ac:dyDescent="0.35">
      <c r="A12" s="34">
        <v>9</v>
      </c>
      <c r="B12" s="54" t="s">
        <v>73</v>
      </c>
      <c r="C12" s="44" t="s">
        <v>48</v>
      </c>
      <c r="D12" s="51" t="s">
        <v>49</v>
      </c>
      <c r="E12" s="25" t="s">
        <v>10</v>
      </c>
      <c r="F12" s="67" t="s">
        <v>11</v>
      </c>
      <c r="G12" s="65">
        <v>400</v>
      </c>
      <c r="H12" s="69"/>
      <c r="I12" s="70"/>
      <c r="J12" s="19"/>
      <c r="K12" s="20"/>
      <c r="L12" s="20"/>
      <c r="N12" s="37"/>
    </row>
    <row r="13" spans="1:14" ht="15.5" x14ac:dyDescent="0.3">
      <c r="A13" s="104" t="s">
        <v>1</v>
      </c>
      <c r="B13" s="100"/>
      <c r="C13" s="100"/>
      <c r="D13" s="100"/>
      <c r="E13" s="100"/>
      <c r="F13" s="100"/>
      <c r="G13" s="101"/>
      <c r="H13" s="104" t="s">
        <v>2</v>
      </c>
      <c r="I13" s="100"/>
      <c r="J13" s="100"/>
      <c r="K13" s="100"/>
      <c r="L13" s="101"/>
    </row>
    <row r="14" spans="1:14" ht="46.5" x14ac:dyDescent="0.3">
      <c r="A14" s="105" t="s">
        <v>12</v>
      </c>
      <c r="B14" s="106"/>
      <c r="C14" s="107"/>
      <c r="D14" s="81" t="s">
        <v>13</v>
      </c>
      <c r="E14" s="82"/>
      <c r="F14" s="82"/>
      <c r="G14" s="83"/>
      <c r="H14" s="9" t="s">
        <v>14</v>
      </c>
      <c r="I14" s="81"/>
      <c r="J14" s="82"/>
      <c r="K14" s="82"/>
      <c r="L14" s="83"/>
    </row>
    <row r="15" spans="1:14" ht="46.5" x14ac:dyDescent="0.3">
      <c r="A15" s="87" t="s">
        <v>15</v>
      </c>
      <c r="B15" s="88"/>
      <c r="C15" s="89"/>
      <c r="D15" s="81" t="s">
        <v>16</v>
      </c>
      <c r="E15" s="82"/>
      <c r="F15" s="82"/>
      <c r="G15" s="83"/>
      <c r="H15" s="9" t="s">
        <v>17</v>
      </c>
      <c r="I15" s="81"/>
      <c r="J15" s="82"/>
      <c r="K15" s="82"/>
      <c r="L15" s="83"/>
    </row>
    <row r="16" spans="1:14" ht="31" x14ac:dyDescent="0.3">
      <c r="A16" s="87" t="s">
        <v>18</v>
      </c>
      <c r="B16" s="88"/>
      <c r="C16" s="89"/>
      <c r="D16" s="81" t="s">
        <v>53</v>
      </c>
      <c r="E16" s="82"/>
      <c r="F16" s="82"/>
      <c r="G16" s="83"/>
      <c r="H16" s="9" t="s">
        <v>19</v>
      </c>
      <c r="I16" s="81"/>
      <c r="J16" s="82"/>
      <c r="K16" s="82"/>
      <c r="L16" s="83"/>
    </row>
    <row r="17" spans="1:12" ht="31.5" thickBot="1" x14ac:dyDescent="0.35">
      <c r="A17" s="90" t="s">
        <v>20</v>
      </c>
      <c r="B17" s="91"/>
      <c r="C17" s="92"/>
      <c r="D17" s="84" t="s">
        <v>21</v>
      </c>
      <c r="E17" s="85"/>
      <c r="F17" s="85"/>
      <c r="G17" s="86"/>
      <c r="H17" s="9" t="s">
        <v>22</v>
      </c>
      <c r="I17" s="81"/>
      <c r="J17" s="82"/>
      <c r="K17" s="82"/>
      <c r="L17" s="83"/>
    </row>
    <row r="18" spans="1:12" ht="45" customHeight="1" x14ac:dyDescent="0.3">
      <c r="A18" s="71" t="s">
        <v>23</v>
      </c>
      <c r="B18" s="72"/>
      <c r="C18" s="72"/>
      <c r="D18" s="72"/>
      <c r="E18" s="72"/>
      <c r="F18" s="72"/>
      <c r="G18" s="73"/>
      <c r="H18" s="10" t="s">
        <v>24</v>
      </c>
      <c r="I18" s="81"/>
      <c r="J18" s="82"/>
      <c r="K18" s="82"/>
      <c r="L18" s="83"/>
    </row>
    <row r="19" spans="1:12" ht="39" customHeight="1" x14ac:dyDescent="0.3">
      <c r="A19" s="74"/>
      <c r="B19" s="75"/>
      <c r="C19" s="76"/>
      <c r="D19" s="76"/>
      <c r="E19" s="76"/>
      <c r="F19" s="76"/>
      <c r="G19" s="77"/>
      <c r="H19" s="10" t="s">
        <v>25</v>
      </c>
      <c r="I19" s="81"/>
      <c r="J19" s="82"/>
      <c r="K19" s="82"/>
      <c r="L19" s="83"/>
    </row>
    <row r="20" spans="1:12" ht="28.5" customHeight="1" x14ac:dyDescent="0.3">
      <c r="A20" s="74"/>
      <c r="B20" s="75"/>
      <c r="C20" s="76"/>
      <c r="D20" s="76"/>
      <c r="E20" s="76"/>
      <c r="F20" s="76"/>
      <c r="G20" s="77"/>
      <c r="H20" s="10" t="s">
        <v>26</v>
      </c>
      <c r="I20" s="11"/>
      <c r="J20" s="12" t="s">
        <v>27</v>
      </c>
      <c r="K20" s="13"/>
      <c r="L20" s="13"/>
    </row>
    <row r="21" spans="1:12" ht="26.5" customHeight="1" x14ac:dyDescent="0.3">
      <c r="A21" s="74"/>
      <c r="B21" s="75"/>
      <c r="C21" s="76"/>
      <c r="D21" s="76"/>
      <c r="E21" s="76"/>
      <c r="F21" s="76"/>
      <c r="G21" s="77"/>
      <c r="H21" s="10" t="s">
        <v>28</v>
      </c>
      <c r="I21" s="11"/>
      <c r="J21" s="12" t="s">
        <v>29</v>
      </c>
      <c r="K21" s="13"/>
      <c r="L21" s="13"/>
    </row>
    <row r="22" spans="1:12" ht="79.5" customHeight="1" x14ac:dyDescent="0.3">
      <c r="A22" s="74"/>
      <c r="B22" s="75"/>
      <c r="C22" s="76"/>
      <c r="D22" s="76"/>
      <c r="E22" s="76"/>
      <c r="F22" s="76"/>
      <c r="G22" s="77"/>
      <c r="H22" s="10" t="s">
        <v>30</v>
      </c>
      <c r="I22" s="81"/>
      <c r="J22" s="82"/>
      <c r="K22" s="82"/>
      <c r="L22" s="83"/>
    </row>
    <row r="23" spans="1:12" ht="15.5" x14ac:dyDescent="0.3">
      <c r="A23" s="74"/>
      <c r="B23" s="75"/>
      <c r="C23" s="76"/>
      <c r="D23" s="76"/>
      <c r="E23" s="76"/>
      <c r="F23" s="76"/>
      <c r="G23" s="77"/>
      <c r="H23" s="10" t="s">
        <v>31</v>
      </c>
      <c r="I23" s="81"/>
      <c r="J23" s="82"/>
      <c r="K23" s="82"/>
      <c r="L23" s="83"/>
    </row>
    <row r="24" spans="1:12" ht="15.5" x14ac:dyDescent="0.3">
      <c r="A24" s="74"/>
      <c r="B24" s="75"/>
      <c r="C24" s="76"/>
      <c r="D24" s="76"/>
      <c r="E24" s="76"/>
      <c r="F24" s="76"/>
      <c r="G24" s="77"/>
      <c r="H24" s="10" t="s">
        <v>32</v>
      </c>
      <c r="I24" s="81"/>
      <c r="J24" s="82"/>
      <c r="K24" s="82"/>
      <c r="L24" s="83"/>
    </row>
    <row r="25" spans="1:12" ht="36.65" customHeight="1" thickBot="1" x14ac:dyDescent="0.35">
      <c r="A25" s="78"/>
      <c r="B25" s="79"/>
      <c r="C25" s="79"/>
      <c r="D25" s="79"/>
      <c r="E25" s="79"/>
      <c r="F25" s="79"/>
      <c r="G25" s="80"/>
      <c r="H25" s="14" t="s">
        <v>33</v>
      </c>
      <c r="I25" s="84"/>
      <c r="J25" s="85"/>
      <c r="K25" s="85"/>
      <c r="L25" s="86"/>
    </row>
  </sheetData>
  <protectedRanges>
    <protectedRange sqref="D1 A18:B18 I20:I21 I22:J25 I14:J19 G14:G17 D14:D17 L14:L25 C5:C12 G7:G12 L5:L12 J5:K12 K14:K25" name="Område1"/>
    <protectedRange sqref="C4:D4 D5:D12" name="Område1_1"/>
    <protectedRange sqref="E1:F1 E13:F14" name="Område1_3"/>
    <protectedRange sqref="F4:F12" name="Område1_1_2"/>
  </protectedRanges>
  <autoFilter ref="A3:M12" xr:uid="{00000000-0009-0000-0000-000000000000}">
    <filterColumn colId="7" showButton="0"/>
  </autoFilter>
  <sortState ref="C5:C14">
    <sortCondition ref="C5:C14"/>
  </sortState>
  <mergeCells count="33">
    <mergeCell ref="H6:I6"/>
    <mergeCell ref="D1:J1"/>
    <mergeCell ref="A2:G2"/>
    <mergeCell ref="I2:L2"/>
    <mergeCell ref="H3:I3"/>
    <mergeCell ref="A15:C15"/>
    <mergeCell ref="D15:G15"/>
    <mergeCell ref="I15:L15"/>
    <mergeCell ref="A13:G13"/>
    <mergeCell ref="H13:L13"/>
    <mergeCell ref="A14:C14"/>
    <mergeCell ref="D14:G14"/>
    <mergeCell ref="I14:L14"/>
    <mergeCell ref="H4:I4"/>
    <mergeCell ref="H5:I5"/>
    <mergeCell ref="H7:I7"/>
    <mergeCell ref="H12:I12"/>
    <mergeCell ref="H8:I8"/>
    <mergeCell ref="A18:G25"/>
    <mergeCell ref="I18:L18"/>
    <mergeCell ref="I19:L19"/>
    <mergeCell ref="I22:L22"/>
    <mergeCell ref="I23:L23"/>
    <mergeCell ref="I24:L24"/>
    <mergeCell ref="I25:L25"/>
    <mergeCell ref="A16:C16"/>
    <mergeCell ref="D16:G16"/>
    <mergeCell ref="I16:L16"/>
    <mergeCell ref="A17:C17"/>
    <mergeCell ref="D17:G17"/>
    <mergeCell ref="I17:L17"/>
    <mergeCell ref="H9:I9"/>
    <mergeCell ref="H10:I10"/>
  </mergeCells>
  <printOptions horizontalCentered="1"/>
  <pageMargins left="0.43307086614173229" right="0.43307086614173229" top="0.51181102362204722" bottom="0.51181102362204722" header="0.31496062992125984" footer="0.31496062992125984"/>
  <pageSetup paperSize="9" scale="45"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5"/>
  <sheetViews>
    <sheetView zoomScale="89" zoomScaleNormal="89" workbookViewId="0">
      <selection activeCell="D1" sqref="D1:H1"/>
    </sheetView>
  </sheetViews>
  <sheetFormatPr defaultColWidth="8.81640625" defaultRowHeight="13" x14ac:dyDescent="0.3"/>
  <cols>
    <col min="1" max="1" width="5" style="4" customWidth="1"/>
    <col min="2" max="2" width="15.453125" style="4" customWidth="1"/>
    <col min="3" max="3" width="57.54296875" style="4" customWidth="1"/>
    <col min="4" max="4" width="36.81640625" style="4" customWidth="1"/>
    <col min="5" max="5" width="13.81640625" style="4" customWidth="1"/>
    <col min="6" max="7" width="10.453125" style="4" customWidth="1"/>
    <col min="8" max="8" width="36.1796875" style="4" customWidth="1"/>
    <col min="9" max="9" width="22.81640625" style="4" customWidth="1"/>
    <col min="10" max="10" width="17.453125" style="4" customWidth="1"/>
    <col min="11" max="16384" width="8.81640625" style="4"/>
  </cols>
  <sheetData>
    <row r="1" spans="1:26" ht="40" customHeight="1" thickBot="1" x14ac:dyDescent="0.35">
      <c r="A1" s="15"/>
      <c r="B1" s="15"/>
      <c r="C1" s="59"/>
      <c r="D1" s="126" t="str">
        <f>'Annex A.1 Bid Form (Technical) '!D1:J1</f>
        <v>ITB reference number: _SDN_KRT_2023_003 Emergency Shelter Kit-LOT.1-Nertiti</v>
      </c>
      <c r="E1" s="126"/>
      <c r="F1" s="126"/>
      <c r="G1" s="126"/>
      <c r="H1" s="126"/>
      <c r="I1" s="60"/>
      <c r="J1" s="36" t="s">
        <v>34</v>
      </c>
    </row>
    <row r="2" spans="1:26" x14ac:dyDescent="0.3">
      <c r="A2" s="132" t="s">
        <v>1</v>
      </c>
      <c r="B2" s="133"/>
      <c r="C2" s="134"/>
      <c r="D2" s="134"/>
      <c r="E2" s="135"/>
      <c r="F2" s="135"/>
      <c r="G2" s="136"/>
      <c r="H2" s="137" t="s">
        <v>2</v>
      </c>
      <c r="I2" s="138"/>
      <c r="J2" s="139"/>
    </row>
    <row r="3" spans="1:26" ht="26" x14ac:dyDescent="0.3">
      <c r="A3" s="16" t="s">
        <v>3</v>
      </c>
      <c r="B3" s="61" t="str">
        <f>'Annex A.1 Bid Form (Technical) '!B3</f>
        <v>Item</v>
      </c>
      <c r="C3" s="17" t="s">
        <v>4</v>
      </c>
      <c r="D3" s="17" t="s">
        <v>5</v>
      </c>
      <c r="E3" s="27" t="s">
        <v>6</v>
      </c>
      <c r="F3" s="58" t="s">
        <v>7</v>
      </c>
      <c r="G3" s="18" t="s">
        <v>8</v>
      </c>
      <c r="H3" s="16" t="s">
        <v>9</v>
      </c>
      <c r="I3" s="17" t="s">
        <v>35</v>
      </c>
      <c r="J3" s="18" t="s">
        <v>36</v>
      </c>
    </row>
    <row r="4" spans="1:26" s="26" customFormat="1" ht="124" customHeight="1" x14ac:dyDescent="0.35">
      <c r="A4" s="29">
        <f>'Annex A.1 Bid Form (Technical) '!A4</f>
        <v>1</v>
      </c>
      <c r="B4" s="62" t="str">
        <f>'Annex A.1 Bid Form (Technical) '!B4</f>
        <v>Sheba Poles</v>
      </c>
      <c r="C4" s="57" t="str">
        <f>'Annex A.1 Bid Form (Technical) '!C4</f>
        <v xml:space="preserve"> Not less than 2.5 meter length, Side Short Poles/Sheba (Y pole) (3" dia top to bottom, tolerance +- 2%)
The hardwood can be of Ban, Sahab or babanus tree, fresh local harvest, with bark unstripped, free from decay, insect attack, rot pockets any damages caused by handling and processing. </v>
      </c>
      <c r="D4" s="47" t="str">
        <f>'Annex A.1 Bid Form (Technical) '!D4</f>
        <v>لا يقل طوله عن 2.5 متر ، أعمدة قصيرة جانبية / شعبة على شكل Y  (3 بوصات من أعلى إلى أسفل ، التفاوت + - 2٪)
يمكن أن يكون الخشب الصلب من شجرة بان أو سحاب أو بابانوس ، مقطوعا محليًا حديثا، مع لحاء غير مقطوع ، وخالي من التعفن و الحشرات ، وتلف جيوب أي أضرار ناتجة عن المناولة والمعالجة.</v>
      </c>
      <c r="E4" s="63" t="str">
        <f>'Annex A.1 Bid Form (Technical) '!E4</f>
        <v xml:space="preserve">Nirtiti </v>
      </c>
      <c r="F4" s="63" t="str">
        <f>'Annex A.1 Bid Form (Technical) '!F4</f>
        <v>pcs</v>
      </c>
      <c r="G4" s="63">
        <f>'Annex A.1 Bid Form (Technical) '!G4</f>
        <v>3200</v>
      </c>
      <c r="J4" s="30"/>
      <c r="K4" s="28"/>
      <c r="L4" s="28"/>
      <c r="M4" s="28"/>
      <c r="N4" s="28"/>
      <c r="O4" s="28"/>
      <c r="P4" s="28"/>
      <c r="Q4" s="28"/>
      <c r="R4" s="28"/>
      <c r="S4" s="28"/>
      <c r="T4" s="28"/>
      <c r="U4" s="28"/>
      <c r="V4" s="28"/>
      <c r="W4" s="28"/>
      <c r="X4" s="28"/>
      <c r="Y4" s="28"/>
      <c r="Z4" s="28"/>
    </row>
    <row r="5" spans="1:26" s="26" customFormat="1" ht="117.5" customHeight="1" x14ac:dyDescent="0.35">
      <c r="A5" s="29">
        <f>'Annex A.1 Bid Form (Technical) '!A5</f>
        <v>2</v>
      </c>
      <c r="B5" s="62" t="str">
        <f>'Annex A.1 Bid Form (Technical) '!B5</f>
        <v>Wooden Poles</v>
      </c>
      <c r="C5" s="38" t="str">
        <f>'Annex A.1 Bid Form (Technical) '!C5</f>
        <v xml:space="preserve">Not less than 5.0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v>
      </c>
      <c r="D5" s="47" t="str">
        <f>'Annex A.1 Bid Form (Technical) '!D5</f>
        <v>لا يقل طوله عن 5.0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v>
      </c>
      <c r="E5" s="63" t="str">
        <f>'Annex A.1 Bid Form (Technical) '!E5</f>
        <v xml:space="preserve">Nirtiti </v>
      </c>
      <c r="F5" s="63" t="str">
        <f>'Annex A.1 Bid Form (Technical) '!F5</f>
        <v>pcs</v>
      </c>
      <c r="G5" s="63">
        <f>'Annex A.1 Bid Form (Technical) '!G5</f>
        <v>6800</v>
      </c>
      <c r="J5" s="30"/>
      <c r="K5" s="28"/>
      <c r="L5" s="28"/>
      <c r="M5" s="28"/>
      <c r="N5" s="28"/>
      <c r="O5" s="28"/>
      <c r="P5" s="28"/>
      <c r="Q5" s="28"/>
      <c r="R5" s="28"/>
      <c r="S5" s="28"/>
      <c r="T5" s="28"/>
      <c r="U5" s="28"/>
      <c r="V5" s="28"/>
      <c r="W5" s="28"/>
      <c r="X5" s="28"/>
      <c r="Y5" s="28"/>
      <c r="Z5" s="28"/>
    </row>
    <row r="6" spans="1:26" s="26" customFormat="1" ht="117.5" customHeight="1" x14ac:dyDescent="0.35">
      <c r="A6" s="29">
        <v>3</v>
      </c>
      <c r="B6" s="62" t="str">
        <f>'Annex A.1 Bid Form (Technical) '!B5</f>
        <v>Wooden Poles</v>
      </c>
      <c r="C6" s="38" t="str">
        <f>'Annex A.1 Bid Form (Technical) '!C6</f>
        <v xml:space="preserve">Not less than 3.5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v>
      </c>
      <c r="D6" s="47" t="str">
        <f>'Annex A.1 Bid Form (Technical) '!D6</f>
        <v>لا يقل طوله عن 3.5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v>
      </c>
      <c r="E6" s="63" t="str">
        <f>'Annex A.1 Bid Form (Technical) '!E6</f>
        <v xml:space="preserve">Nirtiti </v>
      </c>
      <c r="F6" s="64" t="str">
        <f>'Annex A.1 Bid Form (Technical) '!F6</f>
        <v>pcs</v>
      </c>
      <c r="G6" s="63">
        <f>'Annex A.1 Bid Form (Technical) '!G6</f>
        <v>6000</v>
      </c>
      <c r="J6" s="30"/>
      <c r="K6" s="28"/>
      <c r="L6" s="28"/>
      <c r="M6" s="28"/>
      <c r="N6" s="28"/>
      <c r="O6" s="28"/>
      <c r="P6" s="28"/>
      <c r="Q6" s="28"/>
      <c r="R6" s="28"/>
      <c r="S6" s="28"/>
      <c r="T6" s="28"/>
      <c r="U6" s="28"/>
      <c r="V6" s="28"/>
      <c r="W6" s="28"/>
      <c r="X6" s="28"/>
      <c r="Y6" s="28"/>
      <c r="Z6" s="28"/>
    </row>
    <row r="7" spans="1:26" s="26" customFormat="1" ht="87" x14ac:dyDescent="0.35">
      <c r="A7" s="29">
        <f>'Annex A.1 Bid Form (Technical) '!A7</f>
        <v>4</v>
      </c>
      <c r="B7" s="62" t="str">
        <f>'Annex A.1 Bid Form (Technical) '!B7</f>
        <v>Bamboo Sticks</v>
      </c>
      <c r="C7" s="38" t="str">
        <f>'Annex A.1 Bid Form (Technical) '!C7</f>
        <v xml:space="preserve">Not less than 4.0 meter length, Bamboo Stick  (@ 2" dia top to bottom, tolerance +- 2%) for Curved Roof @ 20cm
Bamboo should free from decay, insect attack, rot pockets any damages caused by handling and processing. </v>
      </c>
      <c r="D7" s="48" t="str">
        <f>'Annex A.1 Bid Form (Technical) '!D7</f>
        <v>لا يقل طوله عن 4.0 متر ، عصا من الخيزران (القطر 2 " من أعلى إلى أسفل ، تفاوت + - 2٪) للسقف المنحني  20 سم
يجب أن يكون الخيزران خاليًا من التعفن وهجوم الحشرات وتعفن الجيوب وأي أضرار ناتجة عن المناولة والمعالجةز</v>
      </c>
      <c r="E7" s="63" t="str">
        <f>'Annex A.1 Bid Form (Technical) '!E7</f>
        <v xml:space="preserve">Nirtiti </v>
      </c>
      <c r="F7" s="63" t="str">
        <f>'Annex A.1 Bid Form (Technical) '!F7</f>
        <v>pcs</v>
      </c>
      <c r="G7" s="63">
        <f>'Annex A.1 Bid Form (Technical) '!G7</f>
        <v>2400</v>
      </c>
      <c r="J7" s="30"/>
      <c r="K7" s="28"/>
      <c r="L7" s="28"/>
      <c r="M7" s="28"/>
      <c r="N7" s="28"/>
      <c r="O7" s="28"/>
      <c r="P7" s="28"/>
      <c r="Q7" s="28"/>
      <c r="R7" s="28"/>
      <c r="S7" s="28"/>
      <c r="T7" s="28"/>
      <c r="U7" s="28"/>
      <c r="V7" s="28"/>
      <c r="W7" s="28"/>
      <c r="X7" s="28"/>
      <c r="Y7" s="28"/>
      <c r="Z7" s="28"/>
    </row>
    <row r="8" spans="1:26" s="26" customFormat="1" ht="154.5" customHeight="1" x14ac:dyDescent="0.35">
      <c r="A8" s="29">
        <f>'Annex A.1 Bid Form (Technical) '!A8</f>
        <v>5</v>
      </c>
      <c r="B8" s="62" t="str">
        <f>'Annex A.1 Bid Form (Technical) '!B8</f>
        <v>Plastic sheet</v>
      </c>
      <c r="C8" s="38" t="str">
        <f>'Annex A.1 Bid Form (Technical) '!C8</f>
        <v>Type: Tarpaulin with Blue strips and eyelets, waterproof, rotproof and UV-resistant Reinforced plastic tarpaulin, Made of woven high density black polyethylene (HDPE) fibers, warp x weft, laminated on both sides with low density polyethylene (LDPE) coating 
Colour: White
Size:4.00 x 6.00 m ±1%
Net Weight: minimum 2.70 kg</v>
      </c>
      <c r="D8" s="47" t="str">
        <f>'Annex A.1 Bid Form (Technical) '!D8</f>
        <v xml:space="preserve">االنوع: مشمع ذو شرائط وثقوب زرقاء ، مقاوم للماء ، ومقاوم للعفن ومقاوم للأشعة فوق البنفسجية ، مصنوع من ألياف البولي إيثيلين الأسود عالية الكثافة ، السداء × اللحمة ، مغلف على كلا الجانبين بطبقة من البولي إيثيلين منخفض الكثافة 
اللون: أبيض
الحجم: 4.00 × 6.00 م ± 1٪
الوزن الصافي: 2.70 كجم كحد أدنى
التعبئة: 5 قطع لكل طرد </v>
      </c>
      <c r="E8" s="63" t="str">
        <f>'Annex A.1 Bid Form (Technical) '!E8</f>
        <v xml:space="preserve">Nirtiti </v>
      </c>
      <c r="F8" s="63" t="str">
        <f>'Annex A.1 Bid Form (Technical) '!F8</f>
        <v>pcs</v>
      </c>
      <c r="G8" s="63">
        <f>'Annex A.1 Bid Form (Technical) '!G8</f>
        <v>2000</v>
      </c>
      <c r="J8" s="30"/>
      <c r="K8" s="28"/>
      <c r="L8" s="28"/>
      <c r="M8" s="28"/>
      <c r="N8" s="28"/>
      <c r="O8" s="28"/>
      <c r="P8" s="28"/>
      <c r="Q8" s="28"/>
      <c r="R8" s="28"/>
      <c r="S8" s="28"/>
      <c r="T8" s="28"/>
      <c r="U8" s="28"/>
      <c r="V8" s="28"/>
      <c r="W8" s="28"/>
      <c r="X8" s="28"/>
      <c r="Y8" s="28"/>
      <c r="Z8" s="28"/>
    </row>
    <row r="9" spans="1:26" s="26" customFormat="1" ht="51" customHeight="1" x14ac:dyDescent="0.35">
      <c r="A9" s="29">
        <f>'Annex A.1 Bid Form (Technical) '!A9</f>
        <v>6</v>
      </c>
      <c r="B9" s="62" t="str">
        <f>'Annex A.1 Bid Form (Technical) '!B9</f>
        <v>Hazeer/Reed Rush</v>
      </c>
      <c r="C9" s="38" t="str">
        <f>'Annex A.1 Bid Form (Technical) '!C9</f>
        <v>Hazeer/Reed Rush Mat for walls/sides (Good quality for Bamboo Stick slice for Roof )</v>
      </c>
      <c r="D9" s="47" t="str">
        <f>'Annex A.1 Bid Form (Technical) '!D9</f>
        <v>حصيرة للجدران / الجوانب (نوعية جيدة لعصا الخيزران للسقف)</v>
      </c>
      <c r="E9" s="63" t="str">
        <f>'Annex A.1 Bid Form (Technical) '!E9</f>
        <v xml:space="preserve">Nirtiti </v>
      </c>
      <c r="F9" s="63" t="str">
        <f>'Annex A.1 Bid Form (Technical) '!F9</f>
        <v>Bundle</v>
      </c>
      <c r="G9" s="63">
        <f>'Annex A.1 Bid Form (Technical) '!G9</f>
        <v>1200</v>
      </c>
      <c r="J9" s="30"/>
      <c r="K9" s="28"/>
      <c r="L9" s="28"/>
      <c r="M9" s="28"/>
      <c r="N9" s="28"/>
      <c r="O9" s="28"/>
      <c r="P9" s="28"/>
      <c r="Q9" s="28"/>
      <c r="R9" s="28"/>
      <c r="S9" s="28"/>
      <c r="T9" s="28"/>
      <c r="U9" s="28"/>
      <c r="V9" s="28"/>
      <c r="W9" s="28"/>
      <c r="X9" s="28"/>
      <c r="Y9" s="28"/>
      <c r="Z9" s="28"/>
    </row>
    <row r="10" spans="1:26" s="26" customFormat="1" ht="54.5" customHeight="1" x14ac:dyDescent="0.35">
      <c r="A10" s="29">
        <f>'Annex A.1 Bid Form (Technical) '!A10</f>
        <v>7</v>
      </c>
      <c r="B10" s="62" t="str">
        <f>'Annex A.1 Bid Form (Technical) '!B10</f>
        <v>Jamaica Rope</v>
      </c>
      <c r="C10" s="38" t="str">
        <f>'Annex A.1 Bid Form (Technical) '!C10</f>
        <v xml:space="preserve"> Locally Produced Rope (Jamica)</v>
      </c>
      <c r="D10" s="47" t="str">
        <f>'Annex A.1 Bid Form (Technical) '!D10</f>
        <v xml:space="preserve">حبال تستخرج من اطارات العربات  (الاسم المحلي قرنق-جاميكا) </v>
      </c>
      <c r="E10" s="63" t="str">
        <f>'Annex A.1 Bid Form (Technical) '!E10</f>
        <v xml:space="preserve">Nirtiti </v>
      </c>
      <c r="F10" s="63" t="str">
        <f>'Annex A.1 Bid Form (Technical) '!F10</f>
        <v>Bundle</v>
      </c>
      <c r="G10" s="63">
        <f>'Annex A.1 Bid Form (Technical) '!G10</f>
        <v>800</v>
      </c>
      <c r="J10" s="30"/>
      <c r="K10" s="28"/>
      <c r="L10" s="28"/>
      <c r="M10" s="28"/>
      <c r="N10" s="28"/>
      <c r="O10" s="28"/>
      <c r="P10" s="28"/>
      <c r="Q10" s="28"/>
      <c r="R10" s="28"/>
      <c r="S10" s="28"/>
      <c r="T10" s="28"/>
      <c r="U10" s="28"/>
      <c r="V10" s="28"/>
      <c r="W10" s="28"/>
      <c r="X10" s="28"/>
      <c r="Y10" s="28"/>
      <c r="Z10" s="28"/>
    </row>
    <row r="11" spans="1:26" s="26" customFormat="1" ht="54.5" customHeight="1" x14ac:dyDescent="0.35">
      <c r="A11" s="29">
        <f>'Annex A.1 Bid Form (Technical) '!A11</f>
        <v>8</v>
      </c>
      <c r="B11" s="62" t="str">
        <f>'Annex A.1 Bid Form (Technical) '!B11</f>
        <v>Wood Saw</v>
      </c>
      <c r="C11" s="38" t="str">
        <f>'Annex A.1 Bid Form (Technical) '!C11</f>
        <v xml:space="preserve">Wood Saw
2 feet long stainless steel blade with smooth wooden handle </v>
      </c>
      <c r="D11" s="47" t="str">
        <f>'Annex A.1 Bid Form (Technical) '!D11</f>
        <v>منشارمن الخشب شفرة من الفولاذ المقاوم للصدأ بطول 2 قدم بمقبض خشبي أملس</v>
      </c>
      <c r="E11" s="63" t="str">
        <f>'Annex A.1 Bid Form (Technical) '!E11</f>
        <v xml:space="preserve">Nirtiti </v>
      </c>
      <c r="F11" s="64" t="str">
        <f>'Annex A.1 Bid Form (Technical) '!F11</f>
        <v>pcs</v>
      </c>
      <c r="G11" s="63">
        <f>'Annex A.1 Bid Form (Technical) '!G11</f>
        <v>400</v>
      </c>
      <c r="J11" s="30"/>
      <c r="K11" s="28"/>
      <c r="L11" s="28"/>
      <c r="M11" s="28"/>
      <c r="N11" s="28"/>
      <c r="O11" s="28"/>
      <c r="P11" s="28"/>
      <c r="Q11" s="28"/>
      <c r="R11" s="28"/>
      <c r="S11" s="28"/>
      <c r="T11" s="28"/>
      <c r="U11" s="28"/>
      <c r="V11" s="28"/>
      <c r="W11" s="28"/>
      <c r="X11" s="28"/>
      <c r="Y11" s="28"/>
      <c r="Z11" s="28"/>
    </row>
    <row r="12" spans="1:26" s="26" customFormat="1" ht="40.5" customHeight="1" x14ac:dyDescent="0.35">
      <c r="A12" s="29">
        <f>'Annex A.1 Bid Form (Technical) '!A12</f>
        <v>9</v>
      </c>
      <c r="B12" s="62" t="str">
        <f>'Annex A.1 Bid Form (Technical) '!B12</f>
        <v>Shovel</v>
      </c>
      <c r="C12" s="38" t="str">
        <f>'Annex A.1 Bid Form (Technical) '!C12</f>
        <v xml:space="preserve">Shovel (Complete) heavy duty good quality </v>
      </c>
      <c r="D12" s="47" t="str">
        <f>'Annex A.1 Bid Form (Technical) '!D12</f>
        <v>مجرفة (كاملة) الثقيلة ذات نوعية جيدة الاسم المحلي كوريك</v>
      </c>
      <c r="E12" s="63" t="str">
        <f>'Annex A.1 Bid Form (Technical) '!E12</f>
        <v xml:space="preserve">Nirtiti </v>
      </c>
      <c r="F12" s="63" t="str">
        <f>'Annex A.1 Bid Form (Technical) '!F12</f>
        <v>pcs</v>
      </c>
      <c r="G12" s="63">
        <f>'Annex A.1 Bid Form (Technical) '!G12</f>
        <v>400</v>
      </c>
      <c r="J12" s="30"/>
      <c r="K12" s="28"/>
      <c r="L12" s="28"/>
      <c r="M12" s="28"/>
      <c r="N12" s="28"/>
      <c r="O12" s="28"/>
      <c r="P12" s="28"/>
      <c r="Q12" s="28"/>
      <c r="R12" s="28"/>
      <c r="S12" s="28"/>
      <c r="T12" s="28"/>
      <c r="U12" s="28"/>
      <c r="V12" s="28"/>
      <c r="W12" s="28"/>
      <c r="X12" s="28"/>
      <c r="Y12" s="28"/>
      <c r="Z12" s="28"/>
    </row>
    <row r="13" spans="1:26" x14ac:dyDescent="0.3">
      <c r="A13" s="140" t="s">
        <v>37</v>
      </c>
      <c r="B13" s="141"/>
      <c r="C13" s="142"/>
      <c r="D13" s="142"/>
      <c r="E13" s="142"/>
      <c r="F13" s="142"/>
      <c r="G13" s="142"/>
      <c r="H13" s="142"/>
      <c r="I13" s="21" t="s">
        <v>38</v>
      </c>
      <c r="J13" s="31">
        <f>SUM(J4:J12)</f>
        <v>0</v>
      </c>
    </row>
    <row r="14" spans="1:26" ht="26" x14ac:dyDescent="0.3">
      <c r="A14" s="140"/>
      <c r="B14" s="141"/>
      <c r="C14" s="142"/>
      <c r="D14" s="142"/>
      <c r="E14" s="142"/>
      <c r="F14" s="142"/>
      <c r="G14" s="142"/>
      <c r="H14" s="142"/>
      <c r="I14" s="22" t="s">
        <v>39</v>
      </c>
      <c r="J14" s="32"/>
    </row>
    <row r="15" spans="1:26" ht="13.5" thickBot="1" x14ac:dyDescent="0.35">
      <c r="A15" s="140"/>
      <c r="B15" s="141"/>
      <c r="C15" s="142"/>
      <c r="D15" s="142"/>
      <c r="E15" s="142"/>
      <c r="F15" s="142"/>
      <c r="G15" s="142"/>
      <c r="H15" s="142"/>
      <c r="I15" s="23" t="s">
        <v>36</v>
      </c>
      <c r="J15" s="33">
        <f>J13+J14</f>
        <v>0</v>
      </c>
    </row>
    <row r="16" spans="1:26" x14ac:dyDescent="0.3">
      <c r="A16" s="137" t="s">
        <v>1</v>
      </c>
      <c r="B16" s="138"/>
      <c r="C16" s="138"/>
      <c r="D16" s="138"/>
      <c r="E16" s="138"/>
      <c r="F16" s="138"/>
      <c r="G16" s="138"/>
      <c r="H16" s="137" t="s">
        <v>2</v>
      </c>
      <c r="I16" s="138"/>
      <c r="J16" s="143"/>
    </row>
    <row r="17" spans="1:10" ht="32.15" customHeight="1" x14ac:dyDescent="0.3">
      <c r="A17" s="127" t="s">
        <v>18</v>
      </c>
      <c r="B17" s="128"/>
      <c r="C17" s="129"/>
      <c r="D17" s="130" t="str">
        <f>+'Annex A.1 Bid Form (Technical) '!D16</f>
        <v>Nirtiti DRC Sudan, warehouse</v>
      </c>
      <c r="E17" s="131"/>
      <c r="F17" s="131"/>
      <c r="G17" s="131"/>
      <c r="H17" s="24" t="s">
        <v>19</v>
      </c>
      <c r="I17" s="125"/>
      <c r="J17" s="125"/>
    </row>
    <row r="18" spans="1:10" ht="18" customHeight="1" x14ac:dyDescent="0.3">
      <c r="A18" s="127" t="s">
        <v>20</v>
      </c>
      <c r="B18" s="128"/>
      <c r="C18" s="129"/>
      <c r="D18" s="130" t="str">
        <f>+'Annex A.1 Bid Form (Technical) '!D17</f>
        <v>90 days after closing of ITB</v>
      </c>
      <c r="E18" s="131"/>
      <c r="F18" s="131"/>
      <c r="G18" s="131"/>
      <c r="H18" s="24" t="s">
        <v>22</v>
      </c>
      <c r="I18" s="125"/>
      <c r="J18" s="125"/>
    </row>
    <row r="19" spans="1:10" ht="21" customHeight="1" thickBot="1" x14ac:dyDescent="0.35">
      <c r="A19" s="108" t="s">
        <v>40</v>
      </c>
      <c r="B19" s="109"/>
      <c r="C19" s="110"/>
      <c r="D19" s="111" t="s">
        <v>52</v>
      </c>
      <c r="E19" s="112"/>
      <c r="F19" s="112"/>
      <c r="G19" s="113"/>
      <c r="H19" s="24" t="s">
        <v>41</v>
      </c>
      <c r="I19" s="114"/>
      <c r="J19" s="114"/>
    </row>
    <row r="20" spans="1:10" ht="25" customHeight="1" x14ac:dyDescent="0.3">
      <c r="A20" s="115" t="str">
        <f>+'Annex A.1 Bid Form (Technical) '!A18</f>
        <v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v>
      </c>
      <c r="B20" s="116"/>
      <c r="C20" s="116"/>
      <c r="D20" s="116"/>
      <c r="E20" s="116"/>
      <c r="F20" s="116"/>
      <c r="G20" s="117"/>
      <c r="H20" s="24" t="s">
        <v>24</v>
      </c>
      <c r="I20" s="125"/>
      <c r="J20" s="125"/>
    </row>
    <row r="21" spans="1:10" ht="39" customHeight="1" x14ac:dyDescent="0.3">
      <c r="A21" s="118"/>
      <c r="B21" s="119"/>
      <c r="C21" s="120"/>
      <c r="D21" s="120"/>
      <c r="E21" s="120"/>
      <c r="F21" s="120"/>
      <c r="G21" s="121"/>
      <c r="H21" s="24" t="s">
        <v>30</v>
      </c>
      <c r="I21" s="125"/>
      <c r="J21" s="125"/>
    </row>
    <row r="22" spans="1:10" ht="22.5" customHeight="1" x14ac:dyDescent="0.3">
      <c r="A22" s="118"/>
      <c r="B22" s="119"/>
      <c r="C22" s="120"/>
      <c r="D22" s="120"/>
      <c r="E22" s="120"/>
      <c r="F22" s="120"/>
      <c r="G22" s="121"/>
      <c r="H22" s="24" t="s">
        <v>31</v>
      </c>
      <c r="I22" s="125"/>
      <c r="J22" s="125"/>
    </row>
    <row r="23" spans="1:10" ht="18.649999999999999" customHeight="1" x14ac:dyDescent="0.3">
      <c r="A23" s="118"/>
      <c r="B23" s="119"/>
      <c r="C23" s="120"/>
      <c r="D23" s="120"/>
      <c r="E23" s="120"/>
      <c r="F23" s="120"/>
      <c r="G23" s="121"/>
      <c r="H23" s="24" t="s">
        <v>42</v>
      </c>
      <c r="I23" s="125"/>
      <c r="J23" s="125"/>
    </row>
    <row r="24" spans="1:10" ht="46" customHeight="1" x14ac:dyDescent="0.3">
      <c r="A24" s="118"/>
      <c r="B24" s="119"/>
      <c r="C24" s="120"/>
      <c r="D24" s="120"/>
      <c r="E24" s="120"/>
      <c r="F24" s="120"/>
      <c r="G24" s="121"/>
      <c r="H24" s="24" t="s">
        <v>32</v>
      </c>
      <c r="I24" s="125"/>
      <c r="J24" s="125"/>
    </row>
    <row r="25" spans="1:10" ht="68.5" customHeight="1" thickBot="1" x14ac:dyDescent="0.35">
      <c r="A25" s="122"/>
      <c r="B25" s="123"/>
      <c r="C25" s="123"/>
      <c r="D25" s="123"/>
      <c r="E25" s="123"/>
      <c r="F25" s="123"/>
      <c r="G25" s="124"/>
      <c r="H25" s="35" t="s">
        <v>33</v>
      </c>
      <c r="I25" s="125"/>
      <c r="J25" s="125"/>
    </row>
  </sheetData>
  <protectedRanges>
    <protectedRange sqref="J14 D19 A20:B20 I21:J25 D1 I4:I12" name="Område1"/>
    <protectedRange sqref="E1:F1 E13:F16" name="Område1_3"/>
  </protectedRanges>
  <mergeCells count="22">
    <mergeCell ref="D1:H1"/>
    <mergeCell ref="A17:C17"/>
    <mergeCell ref="D17:G17"/>
    <mergeCell ref="I17:J17"/>
    <mergeCell ref="A18:C18"/>
    <mergeCell ref="D18:G18"/>
    <mergeCell ref="I18:J18"/>
    <mergeCell ref="A2:G2"/>
    <mergeCell ref="H2:J2"/>
    <mergeCell ref="A13:H15"/>
    <mergeCell ref="A16:G16"/>
    <mergeCell ref="H16:J16"/>
    <mergeCell ref="A19:C19"/>
    <mergeCell ref="D19:G19"/>
    <mergeCell ref="I19:J19"/>
    <mergeCell ref="A20:G25"/>
    <mergeCell ref="I20:J20"/>
    <mergeCell ref="I21:J21"/>
    <mergeCell ref="I22:J22"/>
    <mergeCell ref="I23:J23"/>
    <mergeCell ref="I24:J24"/>
    <mergeCell ref="I25:J25"/>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139583094525418E18ADE956984978" ma:contentTypeVersion="14" ma:contentTypeDescription="Create a new document." ma:contentTypeScope="" ma:versionID="164bf3d9deac111241cb37affcbf6d28">
  <xsd:schema xmlns:xsd="http://www.w3.org/2001/XMLSchema" xmlns:xs="http://www.w3.org/2001/XMLSchema" xmlns:p="http://schemas.microsoft.com/office/2006/metadata/properties" xmlns:ns2="f892a547-54b2-4c3e-b062-2cef2cebf810" xmlns:ns3="df39d53a-21ec-4f19-b819-c17052708e15" targetNamespace="http://schemas.microsoft.com/office/2006/metadata/properties" ma:root="true" ma:fieldsID="7b079352eb6ba561a6c20b705576de8b" ns2:_="" ns3:_="">
    <xsd:import namespace="f892a547-54b2-4c3e-b062-2cef2cebf810"/>
    <xsd:import namespace="df39d53a-21ec-4f19-b819-c17052708e15"/>
    <xsd:element name="properties">
      <xsd:complexType>
        <xsd:sequence>
          <xsd:element name="documentManagement">
            <xsd:complexType>
              <xsd:all>
                <xsd:element ref="ns2:CaseOfficer" minOccurs="0"/>
                <xsd:element ref="ns2:Donor" minOccurs="0"/>
                <xsd:element ref="ns2:PRDescription" minOccurs="0"/>
                <xsd:element ref="ns2:DerogationApplicable" minOccurs="0"/>
                <xsd:element ref="ns2:test" minOccurs="0"/>
                <xsd:element ref="ns2:MediaServiceMetadata" minOccurs="0"/>
                <xsd:element ref="ns2:MediaServiceFastMetadata" minOccurs="0"/>
                <xsd:element ref="ns2:ITB_x002f_RFQ"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2a547-54b2-4c3e-b062-2cef2cebf810" elementFormDefault="qualified">
    <xsd:import namespace="http://schemas.microsoft.com/office/2006/documentManagement/types"/>
    <xsd:import namespace="http://schemas.microsoft.com/office/infopath/2007/PartnerControls"/>
    <xsd:element name="CaseOfficer" ma:index="8" nillable="true" ma:displayName="Case Officer" ma:format="Dropdown" ma:list="UserInfo" ma:SharePointGroup="0" ma:internalName="CaseOffic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nor" ma:index="9" nillable="true" ma:displayName="Donor" ma:format="Dropdown" ma:internalName="Donor">
      <xsd:simpleType>
        <xsd:restriction base="dms:Text">
          <xsd:maxLength value="255"/>
        </xsd:restriction>
      </xsd:simpleType>
    </xsd:element>
    <xsd:element name="PRDescription" ma:index="10" nillable="true" ma:displayName="PR Description " ma:format="Dropdown" ma:internalName="PRDescription">
      <xsd:simpleType>
        <xsd:restriction base="dms:Text">
          <xsd:maxLength value="255"/>
        </xsd:restriction>
      </xsd:simpleType>
    </xsd:element>
    <xsd:element name="DerogationApplicable" ma:index="11" nillable="true" ma:displayName="Derogation Applicable " ma:default="0" ma:format="Dropdown" ma:internalName="DerogationApplicable">
      <xsd:simpleType>
        <xsd:restriction base="dms:Boolean"/>
      </xsd:simpleType>
    </xsd:element>
    <xsd:element name="test" ma:index="12" nillable="true" ma:displayName="test" ma:format="Dropdown" ma:internalName="test">
      <xsd:simpleType>
        <xsd:restriction base="dms:Choice">
          <xsd:enumeration value="red"/>
          <xsd:enumeration value="yello"/>
          <xsd:enumeration value="Choice 3"/>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ITB_x002f_RFQ" ma:index="15" nillable="true" ma:displayName="ITB/RFP/RFQ" ma:format="Dropdown" ma:internalName="ITB_x002f_RFQ">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9d53a-21ec-4f19-b819-c17052708e1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9c546ae-18a6-41b8-9fc5-b3e8ee5e73f6}" ma:internalName="TaxCatchAll" ma:showField="CatchAllData" ma:web="df39d53a-21ec-4f19-b819-c17052708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rogationApplicable xmlns="f892a547-54b2-4c3e-b062-2cef2cebf810">false</DerogationApplicable>
    <CaseOfficer xmlns="f892a547-54b2-4c3e-b062-2cef2cebf810">
      <UserInfo>
        <DisplayName/>
        <AccountId xsi:nil="true"/>
        <AccountType/>
      </UserInfo>
    </CaseOfficer>
    <Donor xmlns="f892a547-54b2-4c3e-b062-2cef2cebf810" xsi:nil="true"/>
    <TaxCatchAll xmlns="df39d53a-21ec-4f19-b819-c17052708e15" xsi:nil="true"/>
    <PRDescription xmlns="f892a547-54b2-4c3e-b062-2cef2cebf810" xsi:nil="true"/>
    <ITB_x002f_RFQ xmlns="f892a547-54b2-4c3e-b062-2cef2cebf810" xsi:nil="true"/>
    <test xmlns="f892a547-54b2-4c3e-b062-2cef2cebf810" xsi:nil="true"/>
    <lcf76f155ced4ddcb4097134ff3c332f xmlns="f892a547-54b2-4c3e-b062-2cef2ceb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1D2D76-9D12-4952-B7C1-202B7B94EAE7}"/>
</file>

<file path=customXml/itemProps2.xml><?xml version="1.0" encoding="utf-8"?>
<ds:datastoreItem xmlns:ds="http://schemas.openxmlformats.org/officeDocument/2006/customXml" ds:itemID="{61BF9F23-831D-4628-9941-8A2400C8F5ED}">
  <ds:schemaRefs>
    <ds:schemaRef ds:uri="http://schemas.microsoft.com/sharepoint/v3/contenttype/forms"/>
  </ds:schemaRefs>
</ds:datastoreItem>
</file>

<file path=customXml/itemProps3.xml><?xml version="1.0" encoding="utf-8"?>
<ds:datastoreItem xmlns:ds="http://schemas.openxmlformats.org/officeDocument/2006/customXml" ds:itemID="{E31199FC-4F7B-41C4-BDF6-5AA173ED8EC6}">
  <ds:schemaRefs>
    <ds:schemaRef ds:uri="http://schemas.openxmlformats.org/package/2006/metadata/core-properties"/>
    <ds:schemaRef ds:uri="182793e2-e61c-4d63-ab83-3bc6a42d1d3c"/>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 ds:uri="b09588d6-5115-45d8-9f7f-d90767a8c0f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Annex A.1 Bid Form (Technical) </vt:lpstr>
      <vt:lpstr>Annex A.2  Bid Form (Financial)</vt:lpstr>
      <vt:lpstr>'Annex A.1 Bid Form (Technical)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2023-03-13T15:24:16Z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0x0101002D139583094525418E18ADE956984978</vt:lpwstr>
  </property>
  <property fmtid="{D5CDD505-2E9C-101B-9397-08002B2CF9AE}" pid="3" name="MediaServiceImageTags">
    <vt:lpwstr/>
  </property>
</Properties>
</file>